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5 ELABORACION\CUARTO TRIMESTRE\4to Trimestre ldf\"/>
    </mc:Choice>
  </mc:AlternateContent>
  <bookViews>
    <workbookView xWindow="-120" yWindow="-120" windowWidth="29040" windowHeight="15720"/>
  </bookViews>
  <sheets>
    <sheet name="Formato 2 (4to)" sheetId="13" r:id="rId1"/>
  </sheets>
  <definedNames>
    <definedName name="_xlnm._FilterDatabase" localSheetId="0" hidden="1">'Formato 2 (4to)'!$A$5:$H$55</definedName>
    <definedName name="_xlnm.Print_Area" localSheetId="0">'Formato 2 (4to)'!$A$1:$H$66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3" l="1"/>
  <c r="E17" i="13"/>
  <c r="H17" i="13"/>
  <c r="G17" i="13"/>
  <c r="F26" i="13"/>
  <c r="F25" i="13"/>
  <c r="F14" i="13" l="1"/>
  <c r="F13" i="13"/>
  <c r="F12" i="13"/>
  <c r="F11" i="13"/>
  <c r="F36" i="13" l="1"/>
  <c r="H8" i="13" l="1"/>
  <c r="G8" i="13"/>
  <c r="E8" i="13"/>
  <c r="B8" i="13"/>
  <c r="C8" i="13"/>
  <c r="D8" i="13"/>
  <c r="F15" i="13"/>
  <c r="F10" i="13"/>
  <c r="F9" i="13"/>
  <c r="F16" i="13"/>
  <c r="F8" i="13" l="1"/>
  <c r="F19" i="13"/>
  <c r="F28" i="13"/>
  <c r="F22" i="13" l="1"/>
  <c r="F43" i="13" l="1"/>
  <c r="F42" i="13"/>
  <c r="F55" i="13"/>
  <c r="F54" i="13" s="1"/>
  <c r="H54" i="13"/>
  <c r="G54" i="13"/>
  <c r="E54" i="13"/>
  <c r="D54" i="13"/>
  <c r="C54" i="13"/>
  <c r="F49" i="13"/>
  <c r="F48" i="13"/>
  <c r="F47" i="13" s="1"/>
  <c r="H47" i="13"/>
  <c r="G47" i="13"/>
  <c r="E47" i="13"/>
  <c r="D47" i="13"/>
  <c r="C47" i="13"/>
  <c r="F46" i="13"/>
  <c r="F45" i="13"/>
  <c r="F44" i="13"/>
  <c r="F41" i="13"/>
  <c r="F40" i="13"/>
  <c r="F39" i="13"/>
  <c r="F38" i="13"/>
  <c r="F37" i="13"/>
  <c r="F35" i="13"/>
  <c r="H34" i="13"/>
  <c r="G34" i="13"/>
  <c r="E34" i="13"/>
  <c r="D34" i="13"/>
  <c r="C34" i="13"/>
  <c r="B34" i="13"/>
  <c r="F31" i="13"/>
  <c r="H30" i="13"/>
  <c r="G30" i="13"/>
  <c r="F30" i="13"/>
  <c r="E30" i="13"/>
  <c r="D30" i="13"/>
  <c r="C30" i="13"/>
  <c r="F29" i="13"/>
  <c r="F27" i="13"/>
  <c r="F24" i="13"/>
  <c r="F21" i="13"/>
  <c r="F20" i="13"/>
  <c r="F18" i="13"/>
  <c r="D17" i="13"/>
  <c r="B17" i="13"/>
  <c r="B7" i="13" s="1"/>
  <c r="E7" i="13" l="1"/>
  <c r="E6" i="13" s="1"/>
  <c r="E51" i="13" s="1"/>
  <c r="D7" i="13"/>
  <c r="D6" i="13" s="1"/>
  <c r="B6" i="13"/>
  <c r="B51" i="13" s="1"/>
  <c r="F34" i="13"/>
  <c r="H7" i="13"/>
  <c r="H6" i="13" s="1"/>
  <c r="G7" i="13"/>
  <c r="G6" i="13" s="1"/>
  <c r="C17" i="13" l="1"/>
  <c r="C7" i="13" s="1"/>
  <c r="C6" i="13" s="1"/>
  <c r="F23" i="13"/>
  <c r="F7" i="13" l="1"/>
  <c r="F6" i="13" s="1"/>
  <c r="F51" i="13" l="1"/>
</calcChain>
</file>

<file path=xl/sharedStrings.xml><?xml version="1.0" encoding="utf-8"?>
<sst xmlns="http://schemas.openxmlformats.org/spreadsheetml/2006/main" count="85" uniqueCount="55">
  <si>
    <t>GOBIERNO DEL ESTADO DE MICHOACAN DE OCAMPO</t>
  </si>
  <si>
    <t>Informe Analítico de la Deuda Pública y Otros Pasivos - LDF</t>
  </si>
  <si>
    <t>Denominación de la Deuda Pública y
Otros Pasivos</t>
  </si>
  <si>
    <t>Disposiciones
del Periodo</t>
  </si>
  <si>
    <t>Amortizaciones
del Periodo</t>
  </si>
  <si>
    <t>Revaluaciones,
Reclasificaciones
y Otros Ajustes</t>
  </si>
  <si>
    <t>Saldo Final
del Periodo</t>
  </si>
  <si>
    <t>Pago de
Intereses del
Periodo</t>
  </si>
  <si>
    <t>Pago de
Comisiones y
demás costos
asociados durante
el Periodo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</si>
  <si>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</si>
  <si>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</si>
  <si>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</si>
  <si>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</si>
  <si>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</si>
  <si>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</si>
  <si>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</si>
  <si>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</si>
  <si>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  (informativo)</t>
  </si>
  <si>
    <t>Valor de Instrumentos Bono Cupón Cero  (Informativo)</t>
  </si>
  <si>
    <t>Instrumento Bono Cupón Cero 1</t>
  </si>
  <si>
    <t>Banca Afirme, S.A.</t>
  </si>
  <si>
    <t>Obligaciones a Corto Plazo (k)</t>
  </si>
  <si>
    <t>Comisiones y Costos Relacionados (o)</t>
  </si>
  <si>
    <t>6. Obligaciones a Corto Plazo (Informativo)</t>
  </si>
  <si>
    <t>12 meses</t>
  </si>
  <si>
    <t>No Aplica</t>
  </si>
  <si>
    <t xml:space="preserve">Banca Afirme, S.A. </t>
  </si>
  <si>
    <t>Banco Mercantil del Norte, S.A.</t>
  </si>
  <si>
    <t>Azteca Fideicomiso Monex 4522</t>
  </si>
  <si>
    <t>Banorte, S.A.</t>
  </si>
  <si>
    <t>Banobras Fideicomiso Monex 4522 (15062)</t>
  </si>
  <si>
    <t>Bajío Fideicomiso Monex 4522 (739741)</t>
  </si>
  <si>
    <t>Banorte 2 Fideicomiso Monex 4522 (457)</t>
  </si>
  <si>
    <t>Banobras Fideicomiso Monex 4522 (949726)</t>
  </si>
  <si>
    <t>Banorte 3 Fideicomiso Monex 4522 (6722)</t>
  </si>
  <si>
    <t>Banorte1 Fideicomiso Monex 4522 (11246)</t>
  </si>
  <si>
    <t>BBVA Fideicomiso Monex 4522 (13223)</t>
  </si>
  <si>
    <t>Banobras, S.N.C. 2022 FISE (14747)</t>
  </si>
  <si>
    <t>Banco SANTANDER</t>
  </si>
  <si>
    <t>Saldo
al 31 de 
Diembre de 
2024</t>
  </si>
  <si>
    <t>Banamex FAFEF</t>
  </si>
  <si>
    <t>BBVA2 Fideicomiso Monex 4522 (587)</t>
  </si>
  <si>
    <t>BBVA3 Fideicomiso Monex 4522 (534)</t>
  </si>
  <si>
    <t>Monto Contratado (l)</t>
  </si>
  <si>
    <t>Plazo Pactado (m)</t>
  </si>
  <si>
    <t>Tasa de Interés (n)</t>
  </si>
  <si>
    <t>Tasa Efectiva (p)</t>
  </si>
  <si>
    <t>TIIEF más 0.47 pts.</t>
  </si>
  <si>
    <t>Del 1 de Enero al  31 Diciembre de 2025</t>
  </si>
  <si>
    <t>TIIEF más 0.58 pts.</t>
  </si>
  <si>
    <t>TIIEF más 0.70 pts.</t>
  </si>
  <si>
    <t>TIIEF más 0.49 pts.</t>
  </si>
  <si>
    <t>TIIEF más 0.59 pts.</t>
  </si>
  <si>
    <t>Santander, S.A.</t>
  </si>
  <si>
    <t>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</si>
</sst>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0.0000%"/>
    <numFmt numFmtId="166" formatCode="#,##0_ ;\-#,##0\ "/>
    <numFmt numFmtId="167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3" fontId="5" fillId="0" borderId="0" xfId="0" applyNumberFormat="1" applyFont="1" applyAlignment="1">
      <alignment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8" fillId="0" borderId="0" xfId="0" applyNumberFormat="1" applyFont="1" applyAlignment="1">
      <alignment vertical="center"/>
    </xf>
    <xf numFmtId="3" fontId="9" fillId="0" borderId="3" xfId="0" applyNumberFormat="1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166" fontId="7" fillId="0" borderId="3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3" fontId="6" fillId="0" borderId="1" xfId="0" applyNumberFormat="1" applyFont="1" applyBorder="1" applyAlignment="1">
      <alignment horizontal="left" vertical="center" wrapText="1"/>
    </xf>
    <xf numFmtId="167" fontId="6" fillId="0" borderId="3" xfId="0" applyNumberFormat="1" applyFont="1" applyBorder="1" applyAlignment="1">
      <alignment vertical="center" wrapText="1"/>
    </xf>
    <xf numFmtId="167" fontId="9" fillId="0" borderId="3" xfId="0" applyNumberFormat="1" applyFont="1" applyBorder="1" applyAlignment="1">
      <alignment horizontal="right" vertical="center" wrapText="1"/>
    </xf>
    <xf numFmtId="167" fontId="6" fillId="0" borderId="3" xfId="0" applyNumberFormat="1" applyFont="1" applyBorder="1" applyAlignment="1">
      <alignment horizontal="right" vertical="center" wrapText="1"/>
    </xf>
    <xf numFmtId="167" fontId="9" fillId="0" borderId="3" xfId="0" applyNumberFormat="1" applyFont="1" applyBorder="1" applyAlignment="1">
      <alignment vertical="center" wrapText="1"/>
    </xf>
    <xf numFmtId="167" fontId="7" fillId="0" borderId="3" xfId="0" applyNumberFormat="1" applyFont="1" applyBorder="1" applyAlignment="1">
      <alignment horizontal="right" vertical="center" wrapText="1"/>
    </xf>
    <xf numFmtId="167" fontId="7" fillId="0" borderId="3" xfId="0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right" vertical="center" wrapText="1"/>
    </xf>
    <xf numFmtId="167" fontId="7" fillId="0" borderId="1" xfId="0" applyNumberFormat="1" applyFont="1" applyBorder="1" applyAlignment="1">
      <alignment horizontal="right" vertical="center" wrapText="1"/>
    </xf>
    <xf numFmtId="167" fontId="6" fillId="4" borderId="3" xfId="0" applyNumberFormat="1" applyFont="1" applyFill="1" applyBorder="1" applyAlignment="1">
      <alignment horizontal="right" vertical="center" wrapText="1"/>
    </xf>
    <xf numFmtId="167" fontId="7" fillId="4" borderId="3" xfId="0" applyNumberFormat="1" applyFont="1" applyFill="1" applyBorder="1" applyAlignment="1">
      <alignment horizontal="right" vertical="center" wrapText="1"/>
    </xf>
    <xf numFmtId="43" fontId="5" fillId="0" borderId="0" xfId="7" applyFont="1" applyFill="1" applyAlignment="1">
      <alignment vertical="center"/>
    </xf>
    <xf numFmtId="43" fontId="5" fillId="0" borderId="0" xfId="7" applyFont="1" applyAlignment="1">
      <alignment vertical="center"/>
    </xf>
    <xf numFmtId="43" fontId="8" fillId="0" borderId="0" xfId="7" applyFont="1" applyAlignment="1">
      <alignment vertical="center"/>
    </xf>
    <xf numFmtId="0" fontId="7" fillId="0" borderId="6" xfId="3" applyFont="1" applyBorder="1" applyAlignment="1">
      <alignment horizontal="left" vertical="center" wrapText="1"/>
    </xf>
    <xf numFmtId="4" fontId="5" fillId="0" borderId="6" xfId="3" applyNumberFormat="1" applyFont="1" applyBorder="1" applyAlignment="1">
      <alignment horizontal="justify" vertical="center" wrapText="1"/>
    </xf>
    <xf numFmtId="49" fontId="5" fillId="0" borderId="6" xfId="3" applyNumberFormat="1" applyFont="1" applyBorder="1" applyAlignment="1">
      <alignment horizontal="justify" vertical="center" wrapText="1"/>
    </xf>
    <xf numFmtId="4" fontId="5" fillId="0" borderId="6" xfId="3" applyNumberFormat="1" applyFont="1" applyBorder="1" applyAlignment="1">
      <alignment horizontal="center" vertical="center" wrapText="1"/>
    </xf>
    <xf numFmtId="165" fontId="5" fillId="0" borderId="6" xfId="6" applyNumberFormat="1" applyFont="1" applyFill="1" applyBorder="1" applyAlignment="1">
      <alignment horizontal="center" vertical="center" wrapText="1"/>
    </xf>
    <xf numFmtId="0" fontId="5" fillId="0" borderId="6" xfId="3" applyFont="1" applyBorder="1" applyAlignment="1">
      <alignment vertical="center" wrapText="1"/>
    </xf>
    <xf numFmtId="167" fontId="5" fillId="0" borderId="0" xfId="7" applyNumberFormat="1" applyFont="1" applyFill="1" applyAlignment="1">
      <alignment vertical="center"/>
    </xf>
    <xf numFmtId="167" fontId="1" fillId="0" borderId="3" xfId="0" applyNumberFormat="1" applyFont="1" applyBorder="1" applyAlignment="1">
      <alignment horizontal="right" vertical="center" wrapText="1"/>
    </xf>
    <xf numFmtId="167" fontId="1" fillId="0" borderId="3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horizontal="left" vertical="center" wrapText="1"/>
    </xf>
    <xf numFmtId="166" fontId="1" fillId="0" borderId="4" xfId="0" applyNumberFormat="1" applyFont="1" applyBorder="1" applyAlignment="1">
      <alignment horizontal="right" vertical="center" wrapText="1"/>
    </xf>
    <xf numFmtId="166" fontId="1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left" vertical="center" wrapText="1"/>
    </xf>
    <xf numFmtId="0" fontId="7" fillId="3" borderId="5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center" vertical="center" wrapText="1"/>
    </xf>
    <xf numFmtId="3" fontId="11" fillId="2" borderId="9" xfId="0" applyNumberFormat="1" applyFont="1" applyFill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center" vertical="center" wrapText="1"/>
    </xf>
    <xf numFmtId="3" fontId="11" fillId="2" borderId="11" xfId="0" applyNumberFormat="1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center" vertical="center" wrapText="1"/>
    </xf>
    <xf numFmtId="3" fontId="12" fillId="2" borderId="10" xfId="0" applyNumberFormat="1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 vertical="center" wrapText="1"/>
    </xf>
    <xf numFmtId="3" fontId="12" fillId="2" borderId="12" xfId="0" applyNumberFormat="1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1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</cellXfs>
  <cellStyles count="13">
    <cellStyle name="Millares" xfId="7" builtinId="3"/>
    <cellStyle name="Millares 2" xfId="1"/>
    <cellStyle name="Millares 2 2" xfId="8"/>
    <cellStyle name="Millares 3" xfId="12"/>
    <cellStyle name="Millares 3 4" xfId="2"/>
    <cellStyle name="Millares 3 4 2" xfId="9"/>
    <cellStyle name="Normal" xfId="0" builtinId="0"/>
    <cellStyle name="Normal 2" xfId="3"/>
    <cellStyle name="Normal 5" xfId="4"/>
    <cellStyle name="Normal 5 2" xfId="10"/>
    <cellStyle name="Normal 6" xfId="5"/>
    <cellStyle name="Normal 6 2" xfId="11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showGridLines="0" tabSelected="1" zoomScale="85" zoomScaleNormal="85" workbookViewId="0">
      <selection sqref="A1:H66"/>
    </sheetView>
  </sheetViews>
  <sheetFormatPr baseColWidth="10" defaultColWidth="11.42578125" defaultRowHeight="15" x14ac:dyDescent="0.2"/>
  <cols>
    <col min="1" max="1" width="22.28515625" style="1" customWidth="1"/>
    <col min="2" max="2" width="19.42578125" style="1" bestFit="1" customWidth="1"/>
    <col min="3" max="4" width="17.5703125" style="1" customWidth="1"/>
    <col min="5" max="5" width="17.5703125" style="40" customWidth="1"/>
    <col min="6" max="8" width="17.5703125" style="1" customWidth="1"/>
    <col min="9" max="9" width="16.42578125" style="1" customWidth="1"/>
    <col min="10" max="10" width="17.85546875" style="13" bestFit="1" customWidth="1"/>
    <col min="11" max="11" width="17.85546875" style="1" bestFit="1" customWidth="1"/>
    <col min="12" max="12" width="17.85546875" style="26" bestFit="1" customWidth="1"/>
    <col min="13" max="14" width="17.85546875" style="1" bestFit="1" customWidth="1"/>
    <col min="15" max="15" width="17.85546875" style="27" bestFit="1" customWidth="1"/>
    <col min="16" max="16" width="11.42578125" style="1"/>
    <col min="17" max="17" width="13.140625" style="1" bestFit="1" customWidth="1"/>
    <col min="18" max="16384" width="11.42578125" style="1"/>
  </cols>
  <sheetData>
    <row r="1" spans="1:17" ht="21" x14ac:dyDescent="0.2">
      <c r="A1" s="45" t="s">
        <v>0</v>
      </c>
      <c r="B1" s="46"/>
      <c r="C1" s="46"/>
      <c r="D1" s="46"/>
      <c r="E1" s="46"/>
      <c r="F1" s="46"/>
      <c r="G1" s="46"/>
      <c r="H1" s="47"/>
    </row>
    <row r="2" spans="1:17" ht="21" x14ac:dyDescent="0.2">
      <c r="A2" s="48" t="s">
        <v>1</v>
      </c>
      <c r="B2" s="49"/>
      <c r="C2" s="49"/>
      <c r="D2" s="49"/>
      <c r="E2" s="49"/>
      <c r="F2" s="49"/>
      <c r="G2" s="49"/>
      <c r="H2" s="50"/>
    </row>
    <row r="3" spans="1:17" ht="18.75" x14ac:dyDescent="0.2">
      <c r="A3" s="51" t="s">
        <v>48</v>
      </c>
      <c r="B3" s="52"/>
      <c r="C3" s="52"/>
      <c r="D3" s="52"/>
      <c r="E3" s="52"/>
      <c r="F3" s="52"/>
      <c r="G3" s="52"/>
      <c r="H3" s="53"/>
    </row>
    <row r="4" spans="1:17" ht="15.95" customHeight="1" x14ac:dyDescent="0.2">
      <c r="A4" s="54" t="s">
        <v>54</v>
      </c>
      <c r="B4" s="55"/>
      <c r="C4" s="55"/>
      <c r="D4" s="55"/>
      <c r="E4" s="55"/>
      <c r="F4" s="55"/>
      <c r="G4" s="55"/>
      <c r="H4" s="56"/>
    </row>
    <row r="5" spans="1:17" ht="79.5" customHeight="1" x14ac:dyDescent="0.2">
      <c r="A5" s="2" t="s">
        <v>2</v>
      </c>
      <c r="B5" s="3" t="s">
        <v>39</v>
      </c>
      <c r="C5" s="3" t="s">
        <v>3</v>
      </c>
      <c r="D5" s="3" t="s">
        <v>4</v>
      </c>
      <c r="E5" s="4" t="s">
        <v>5</v>
      </c>
      <c r="F5" s="3" t="s">
        <v>6</v>
      </c>
      <c r="G5" s="3" t="s">
        <v>7</v>
      </c>
      <c r="H5" s="3" t="s">
        <v>8</v>
      </c>
    </row>
    <row r="6" spans="1:17" ht="17.100000000000001" customHeight="1" x14ac:dyDescent="0.2">
      <c r="A6" s="5" t="s">
        <v>9</v>
      </c>
      <c r="B6" s="16">
        <f t="shared" ref="B6:H6" si="0">SUM(B7,B34)</f>
        <v>21459607098.810001</v>
      </c>
      <c r="C6" s="16">
        <f t="shared" si="0"/>
        <v>5806413762.0199995</v>
      </c>
      <c r="D6" s="16">
        <f t="shared" si="0"/>
        <v>4297676818.7699995</v>
      </c>
      <c r="E6" s="16">
        <f t="shared" si="0"/>
        <v>-1793992.6799999475</v>
      </c>
      <c r="F6" s="16">
        <f t="shared" si="0"/>
        <v>22966550049.380001</v>
      </c>
      <c r="G6" s="16">
        <f t="shared" si="0"/>
        <v>2088395968.2499998</v>
      </c>
      <c r="H6" s="16">
        <f t="shared" si="0"/>
        <v>6260943.6699999999</v>
      </c>
      <c r="L6" s="1"/>
    </row>
    <row r="7" spans="1:17" x14ac:dyDescent="0.2">
      <c r="A7" s="5" t="s">
        <v>10</v>
      </c>
      <c r="B7" s="16">
        <f t="shared" ref="B7:H7" si="1">SUM(B8,B17)</f>
        <v>2292293942.48</v>
      </c>
      <c r="C7" s="16">
        <f t="shared" si="1"/>
        <v>3846522303.27</v>
      </c>
      <c r="D7" s="16">
        <f t="shared" si="1"/>
        <v>3177368952.0499997</v>
      </c>
      <c r="E7" s="16">
        <f t="shared" si="1"/>
        <v>582124802.45000005</v>
      </c>
      <c r="F7" s="16">
        <f t="shared" si="1"/>
        <v>3543572096.1500006</v>
      </c>
      <c r="G7" s="16">
        <f t="shared" si="1"/>
        <v>138606545.26999998</v>
      </c>
      <c r="H7" s="16">
        <f t="shared" si="1"/>
        <v>0</v>
      </c>
      <c r="J7" s="35"/>
      <c r="K7" s="35"/>
      <c r="L7" s="35"/>
      <c r="M7" s="35"/>
      <c r="N7" s="35"/>
      <c r="O7" s="35"/>
      <c r="P7" s="35"/>
    </row>
    <row r="8" spans="1:17" s="6" customFormat="1" ht="30" x14ac:dyDescent="0.2">
      <c r="A8" s="5" t="s">
        <v>11</v>
      </c>
      <c r="B8" s="16">
        <f t="shared" ref="B8:H8" si="2">SUM(B9:B16)</f>
        <v>2150000000</v>
      </c>
      <c r="C8" s="16">
        <f t="shared" si="2"/>
        <v>3150000000</v>
      </c>
      <c r="D8" s="16">
        <f t="shared" si="2"/>
        <v>2499999999.9899998</v>
      </c>
      <c r="E8" s="16">
        <f t="shared" si="2"/>
        <v>0</v>
      </c>
      <c r="F8" s="16">
        <f t="shared" si="2"/>
        <v>2800000000.0100002</v>
      </c>
      <c r="G8" s="16">
        <f t="shared" si="2"/>
        <v>138606545.26999998</v>
      </c>
      <c r="H8" s="16">
        <f t="shared" si="2"/>
        <v>0</v>
      </c>
      <c r="I8" s="1"/>
      <c r="J8" s="14"/>
      <c r="L8" s="26"/>
      <c r="M8" s="1"/>
      <c r="O8" s="28"/>
      <c r="P8" s="1"/>
      <c r="Q8" s="26"/>
    </row>
    <row r="9" spans="1:17" x14ac:dyDescent="0.2">
      <c r="A9" s="7" t="s">
        <v>26</v>
      </c>
      <c r="B9" s="17">
        <v>700000000</v>
      </c>
      <c r="C9" s="17">
        <v>0</v>
      </c>
      <c r="D9" s="17">
        <v>700000000</v>
      </c>
      <c r="E9" s="36">
        <v>0</v>
      </c>
      <c r="F9" s="19">
        <f t="shared" ref="F9:F15" si="3">+B9+C9-D9+E9</f>
        <v>0</v>
      </c>
      <c r="G9" s="17">
        <v>37153481.119999997</v>
      </c>
      <c r="H9" s="17">
        <v>0</v>
      </c>
      <c r="K9" s="26"/>
      <c r="N9" s="6"/>
      <c r="Q9" s="26"/>
    </row>
    <row r="10" spans="1:17" ht="30" x14ac:dyDescent="0.2">
      <c r="A10" s="7" t="s">
        <v>27</v>
      </c>
      <c r="B10" s="17">
        <v>750000000</v>
      </c>
      <c r="C10" s="17">
        <v>0</v>
      </c>
      <c r="D10" s="17">
        <v>750000000</v>
      </c>
      <c r="E10" s="36">
        <v>0</v>
      </c>
      <c r="F10" s="19">
        <f t="shared" si="3"/>
        <v>0</v>
      </c>
      <c r="G10" s="17">
        <v>39911457.799999997</v>
      </c>
      <c r="H10" s="17">
        <v>0</v>
      </c>
      <c r="N10" s="6"/>
      <c r="Q10" s="26"/>
    </row>
    <row r="11" spans="1:17" ht="30" x14ac:dyDescent="0.2">
      <c r="A11" s="7" t="s">
        <v>27</v>
      </c>
      <c r="B11" s="17"/>
      <c r="C11" s="17">
        <v>550000000</v>
      </c>
      <c r="D11" s="17">
        <v>91666666.659999996</v>
      </c>
      <c r="E11" s="36">
        <v>0</v>
      </c>
      <c r="F11" s="19">
        <f t="shared" ref="F11:F29" si="4">+B11+C11-D11+E11</f>
        <v>458333333.34000003</v>
      </c>
      <c r="G11" s="17">
        <v>8963599.7899999991</v>
      </c>
      <c r="H11" s="17">
        <v>0</v>
      </c>
      <c r="N11" s="6"/>
      <c r="Q11" s="26"/>
    </row>
    <row r="12" spans="1:17" ht="30" x14ac:dyDescent="0.2">
      <c r="A12" s="7" t="s">
        <v>27</v>
      </c>
      <c r="B12" s="17"/>
      <c r="C12" s="17">
        <v>700000000</v>
      </c>
      <c r="D12" s="17">
        <v>58333333.329999998</v>
      </c>
      <c r="E12" s="36">
        <v>0</v>
      </c>
      <c r="F12" s="19">
        <f t="shared" si="4"/>
        <v>641666666.66999996</v>
      </c>
      <c r="G12" s="17">
        <v>1995377.22</v>
      </c>
      <c r="H12" s="17">
        <v>0</v>
      </c>
      <c r="K12" s="13"/>
      <c r="N12" s="6"/>
      <c r="Q12" s="26"/>
    </row>
    <row r="13" spans="1:17" x14ac:dyDescent="0.2">
      <c r="A13" s="7" t="s">
        <v>38</v>
      </c>
      <c r="B13" s="17"/>
      <c r="C13" s="17">
        <v>700000000</v>
      </c>
      <c r="D13" s="17"/>
      <c r="E13" s="36">
        <v>0</v>
      </c>
      <c r="F13" s="19">
        <f t="shared" si="4"/>
        <v>700000000</v>
      </c>
      <c r="G13" s="17">
        <v>0</v>
      </c>
      <c r="H13" s="17">
        <v>0</v>
      </c>
      <c r="K13" s="13"/>
      <c r="N13" s="6"/>
      <c r="Q13" s="26"/>
    </row>
    <row r="14" spans="1:17" x14ac:dyDescent="0.2">
      <c r="A14" s="7" t="s">
        <v>38</v>
      </c>
      <c r="B14" s="17"/>
      <c r="C14" s="17">
        <v>600000000</v>
      </c>
      <c r="D14" s="17"/>
      <c r="E14" s="36">
        <v>0</v>
      </c>
      <c r="F14" s="19">
        <f t="shared" si="4"/>
        <v>600000000</v>
      </c>
      <c r="G14" s="17">
        <v>0</v>
      </c>
      <c r="H14" s="17">
        <v>0</v>
      </c>
      <c r="K14" s="13"/>
      <c r="N14" s="6"/>
      <c r="Q14" s="26"/>
    </row>
    <row r="15" spans="1:17" x14ac:dyDescent="0.2">
      <c r="A15" s="7" t="s">
        <v>38</v>
      </c>
      <c r="B15" s="17">
        <v>700000000</v>
      </c>
      <c r="C15" s="17">
        <v>0</v>
      </c>
      <c r="D15" s="17">
        <v>700000000</v>
      </c>
      <c r="E15" s="36">
        <v>0</v>
      </c>
      <c r="F15" s="19">
        <f t="shared" si="3"/>
        <v>0</v>
      </c>
      <c r="G15" s="17">
        <v>37522963.93</v>
      </c>
      <c r="H15" s="17">
        <v>0</v>
      </c>
      <c r="K15" s="13"/>
      <c r="N15" s="6"/>
      <c r="Q15" s="26"/>
    </row>
    <row r="16" spans="1:17" x14ac:dyDescent="0.2">
      <c r="A16" s="7" t="s">
        <v>26</v>
      </c>
      <c r="B16" s="17">
        <v>0</v>
      </c>
      <c r="C16" s="17">
        <v>600000000</v>
      </c>
      <c r="D16" s="17">
        <v>200000000</v>
      </c>
      <c r="E16" s="36">
        <v>0</v>
      </c>
      <c r="F16" s="19">
        <f t="shared" si="4"/>
        <v>400000000</v>
      </c>
      <c r="G16" s="17">
        <v>13059665.41</v>
      </c>
      <c r="H16" s="17">
        <v>0</v>
      </c>
      <c r="K16" s="13"/>
      <c r="N16" s="6"/>
      <c r="Q16" s="26"/>
    </row>
    <row r="17" spans="1:17" ht="27.75" customHeight="1" x14ac:dyDescent="0.2">
      <c r="A17" s="5" t="s">
        <v>11</v>
      </c>
      <c r="B17" s="18">
        <f t="shared" ref="B17:H17" si="5">SUM(B18:B29)</f>
        <v>142293942.48000002</v>
      </c>
      <c r="C17" s="18">
        <f t="shared" si="5"/>
        <v>696522303.26999998</v>
      </c>
      <c r="D17" s="18">
        <f t="shared" si="5"/>
        <v>677368952.05999994</v>
      </c>
      <c r="E17" s="18">
        <f t="shared" si="5"/>
        <v>582124802.45000005</v>
      </c>
      <c r="F17" s="18">
        <f t="shared" si="5"/>
        <v>743572096.1400001</v>
      </c>
      <c r="G17" s="18">
        <f t="shared" si="5"/>
        <v>0</v>
      </c>
      <c r="H17" s="18">
        <f t="shared" si="5"/>
        <v>0</v>
      </c>
      <c r="J17" s="26"/>
      <c r="K17" s="13"/>
      <c r="N17" s="6"/>
      <c r="Q17" s="26"/>
    </row>
    <row r="18" spans="1:17" ht="27.75" customHeight="1" x14ac:dyDescent="0.2">
      <c r="A18" s="7" t="s">
        <v>37</v>
      </c>
      <c r="B18" s="19">
        <v>81915125.050000012</v>
      </c>
      <c r="C18" s="19">
        <v>91668933.099999994</v>
      </c>
      <c r="D18" s="17">
        <v>81915125.030000016</v>
      </c>
      <c r="E18" s="37">
        <v>-0.02</v>
      </c>
      <c r="F18" s="19">
        <f t="shared" si="4"/>
        <v>91668933.099999994</v>
      </c>
      <c r="G18" s="19">
        <v>0</v>
      </c>
      <c r="H18" s="19">
        <v>0</v>
      </c>
      <c r="J18" s="26"/>
      <c r="N18" s="6"/>
      <c r="Q18" s="26"/>
    </row>
    <row r="19" spans="1:17" ht="27.75" customHeight="1" x14ac:dyDescent="0.2">
      <c r="A19" s="7" t="s">
        <v>31</v>
      </c>
      <c r="B19" s="19">
        <v>1860357.08</v>
      </c>
      <c r="C19" s="19">
        <v>-1276780.8400000001</v>
      </c>
      <c r="D19" s="17">
        <v>583576.24</v>
      </c>
      <c r="E19" s="37">
        <v>0</v>
      </c>
      <c r="F19" s="19">
        <f t="shared" si="4"/>
        <v>0</v>
      </c>
      <c r="G19" s="19">
        <v>0</v>
      </c>
      <c r="H19" s="19">
        <v>0</v>
      </c>
      <c r="N19" s="6"/>
      <c r="Q19" s="26"/>
    </row>
    <row r="20" spans="1:17" ht="27.75" customHeight="1" x14ac:dyDescent="0.2">
      <c r="A20" s="7" t="s">
        <v>35</v>
      </c>
      <c r="B20" s="19">
        <v>7876886.7699999996</v>
      </c>
      <c r="C20" s="19">
        <v>9417748.9600000009</v>
      </c>
      <c r="D20" s="17">
        <v>7876886.7699999996</v>
      </c>
      <c r="E20" s="37">
        <v>0</v>
      </c>
      <c r="F20" s="19">
        <f t="shared" si="4"/>
        <v>9417748.9600000009</v>
      </c>
      <c r="G20" s="19">
        <v>0</v>
      </c>
      <c r="H20" s="19">
        <v>0</v>
      </c>
      <c r="N20" s="6"/>
      <c r="Q20" s="26"/>
    </row>
    <row r="21" spans="1:17" ht="27.75" customHeight="1" x14ac:dyDescent="0.2">
      <c r="A21" s="7" t="s">
        <v>32</v>
      </c>
      <c r="B21" s="19">
        <v>7868864.4400000013</v>
      </c>
      <c r="C21" s="19">
        <v>9408157.3100000005</v>
      </c>
      <c r="D21" s="17">
        <v>7868864.4399999995</v>
      </c>
      <c r="E21" s="37">
        <v>0</v>
      </c>
      <c r="F21" s="19">
        <f t="shared" si="4"/>
        <v>9408157.3100000005</v>
      </c>
      <c r="G21" s="19">
        <v>0</v>
      </c>
      <c r="H21" s="19">
        <v>0</v>
      </c>
      <c r="K21" s="13"/>
      <c r="N21" s="6"/>
      <c r="Q21" s="26"/>
    </row>
    <row r="22" spans="1:17" ht="27.75" customHeight="1" x14ac:dyDescent="0.2">
      <c r="A22" s="7" t="s">
        <v>34</v>
      </c>
      <c r="B22" s="19">
        <v>3138212</v>
      </c>
      <c r="C22" s="19">
        <v>3752103.3</v>
      </c>
      <c r="D22" s="17">
        <v>3138212</v>
      </c>
      <c r="E22" s="37">
        <v>0</v>
      </c>
      <c r="F22" s="19">
        <f t="shared" ref="F22" si="6">+B22+C22-D22+E22</f>
        <v>3752103.3</v>
      </c>
      <c r="G22" s="19">
        <v>0</v>
      </c>
      <c r="H22" s="19">
        <v>0</v>
      </c>
      <c r="K22" s="13"/>
      <c r="N22" s="6"/>
      <c r="Q22" s="26"/>
    </row>
    <row r="23" spans="1:17" ht="27.75" customHeight="1" x14ac:dyDescent="0.2">
      <c r="A23" s="7" t="s">
        <v>28</v>
      </c>
      <c r="B23" s="19">
        <v>1525432.6399999997</v>
      </c>
      <c r="C23" s="19">
        <v>1823834.59</v>
      </c>
      <c r="D23" s="17">
        <v>1525432.6400000001</v>
      </c>
      <c r="E23" s="37">
        <v>0.4</v>
      </c>
      <c r="F23" s="19">
        <f t="shared" si="4"/>
        <v>1823834.9899999993</v>
      </c>
      <c r="G23" s="19">
        <v>0</v>
      </c>
      <c r="H23" s="19">
        <v>0</v>
      </c>
      <c r="M23" s="26"/>
      <c r="N23" s="26"/>
    </row>
    <row r="24" spans="1:17" ht="27.75" customHeight="1" x14ac:dyDescent="0.2">
      <c r="A24" s="7" t="s">
        <v>36</v>
      </c>
      <c r="B24" s="19">
        <v>3148682.2</v>
      </c>
      <c r="C24" s="19">
        <v>3764621.65</v>
      </c>
      <c r="D24" s="17">
        <v>3148682.2</v>
      </c>
      <c r="E24" s="37">
        <v>0</v>
      </c>
      <c r="F24" s="19">
        <f t="shared" si="4"/>
        <v>3764621.6499999994</v>
      </c>
      <c r="G24" s="19">
        <v>0</v>
      </c>
      <c r="H24" s="19">
        <v>0</v>
      </c>
    </row>
    <row r="25" spans="1:17" ht="27.75" customHeight="1" x14ac:dyDescent="0.2">
      <c r="A25" s="7" t="s">
        <v>41</v>
      </c>
      <c r="B25" s="19">
        <v>0</v>
      </c>
      <c r="C25" s="19">
        <v>2224276.71</v>
      </c>
      <c r="D25" s="17">
        <v>1276780.8400000001</v>
      </c>
      <c r="E25" s="37">
        <v>1276781.8400000001</v>
      </c>
      <c r="F25" s="19">
        <f t="shared" si="4"/>
        <v>2224277.71</v>
      </c>
      <c r="G25" s="19">
        <v>0</v>
      </c>
      <c r="H25" s="19">
        <v>0</v>
      </c>
    </row>
    <row r="26" spans="1:17" ht="27.75" customHeight="1" x14ac:dyDescent="0.2">
      <c r="A26" s="7" t="s">
        <v>42</v>
      </c>
      <c r="B26" s="19">
        <v>0</v>
      </c>
      <c r="C26" s="19">
        <v>1987174.94</v>
      </c>
      <c r="D26" s="17">
        <v>1140679.51</v>
      </c>
      <c r="E26" s="37">
        <v>1140679.51</v>
      </c>
      <c r="F26" s="19">
        <f t="shared" si="4"/>
        <v>1987174.94</v>
      </c>
      <c r="G26" s="19">
        <v>0</v>
      </c>
      <c r="H26" s="19">
        <v>0</v>
      </c>
    </row>
    <row r="27" spans="1:17" ht="27.75" customHeight="1" x14ac:dyDescent="0.2">
      <c r="A27" s="7" t="s">
        <v>33</v>
      </c>
      <c r="B27" s="19">
        <v>33298334.170000002</v>
      </c>
      <c r="C27" s="19">
        <v>39847604.590000004</v>
      </c>
      <c r="D27" s="17">
        <v>33328035.300000001</v>
      </c>
      <c r="E27" s="37">
        <v>29701.13</v>
      </c>
      <c r="F27" s="19">
        <f t="shared" si="4"/>
        <v>39847604.590000011</v>
      </c>
      <c r="G27" s="19">
        <v>0</v>
      </c>
      <c r="H27" s="19">
        <v>0</v>
      </c>
      <c r="K27" s="13"/>
    </row>
    <row r="28" spans="1:17" ht="27.75" customHeight="1" x14ac:dyDescent="0.2">
      <c r="A28" s="7" t="s">
        <v>30</v>
      </c>
      <c r="B28" s="19">
        <v>1662048.13</v>
      </c>
      <c r="C28" s="37">
        <v>-1140679.51</v>
      </c>
      <c r="D28" s="17">
        <v>521368.62</v>
      </c>
      <c r="E28" s="37">
        <v>0</v>
      </c>
      <c r="F28" s="19">
        <f t="shared" si="4"/>
        <v>-1.1641532182693481E-10</v>
      </c>
      <c r="G28" s="19">
        <v>0</v>
      </c>
      <c r="H28" s="19">
        <v>0</v>
      </c>
    </row>
    <row r="29" spans="1:17" ht="27.75" customHeight="1" x14ac:dyDescent="0.2">
      <c r="A29" s="7" t="s">
        <v>40</v>
      </c>
      <c r="B29" s="19">
        <v>0</v>
      </c>
      <c r="C29" s="37">
        <v>535045308.47000003</v>
      </c>
      <c r="D29" s="17">
        <v>535045308.46999997</v>
      </c>
      <c r="E29" s="37">
        <v>579677639.59000003</v>
      </c>
      <c r="F29" s="19">
        <f t="shared" si="4"/>
        <v>579677639.59000015</v>
      </c>
      <c r="G29" s="19">
        <v>0</v>
      </c>
      <c r="H29" s="19">
        <v>0</v>
      </c>
    </row>
    <row r="30" spans="1:17" x14ac:dyDescent="0.2">
      <c r="A30" s="5" t="s">
        <v>12</v>
      </c>
      <c r="B30" s="18">
        <v>0</v>
      </c>
      <c r="C30" s="18">
        <f t="shared" ref="C30:H30" si="7">SUM(C31)</f>
        <v>0</v>
      </c>
      <c r="D30" s="18">
        <f t="shared" si="7"/>
        <v>0</v>
      </c>
      <c r="E30" s="20">
        <f t="shared" si="7"/>
        <v>0</v>
      </c>
      <c r="F30" s="18">
        <f>SUM(F31)</f>
        <v>0</v>
      </c>
      <c r="G30" s="18">
        <f t="shared" si="7"/>
        <v>0</v>
      </c>
      <c r="H30" s="18">
        <f t="shared" si="7"/>
        <v>0</v>
      </c>
      <c r="K30" s="13"/>
    </row>
    <row r="31" spans="1:17" ht="27.75" customHeight="1" x14ac:dyDescent="0.2">
      <c r="A31" s="7"/>
      <c r="B31" s="17">
        <v>0</v>
      </c>
      <c r="C31" s="17">
        <v>0</v>
      </c>
      <c r="D31" s="19">
        <v>0</v>
      </c>
      <c r="E31" s="36">
        <v>0</v>
      </c>
      <c r="F31" s="19">
        <f>+B31+C31-D31+E31</f>
        <v>0</v>
      </c>
      <c r="G31" s="17">
        <v>0</v>
      </c>
      <c r="H31" s="17">
        <v>0</v>
      </c>
    </row>
    <row r="32" spans="1:17" ht="27.75" customHeight="1" x14ac:dyDescent="0.2">
      <c r="A32" s="5" t="s">
        <v>13</v>
      </c>
      <c r="B32" s="18">
        <v>0</v>
      </c>
      <c r="C32" s="18">
        <v>0</v>
      </c>
      <c r="D32" s="18">
        <v>0</v>
      </c>
      <c r="E32" s="20">
        <v>0</v>
      </c>
      <c r="F32" s="20">
        <v>0</v>
      </c>
      <c r="G32" s="20">
        <v>0</v>
      </c>
      <c r="H32" s="20">
        <v>0</v>
      </c>
      <c r="K32" s="13"/>
    </row>
    <row r="33" spans="1:11" ht="27.75" customHeight="1" x14ac:dyDescent="0.2">
      <c r="A33" s="7"/>
      <c r="B33" s="17">
        <v>0</v>
      </c>
      <c r="C33" s="17">
        <v>0</v>
      </c>
      <c r="D33" s="17">
        <v>0</v>
      </c>
      <c r="E33" s="36">
        <v>0</v>
      </c>
      <c r="F33" s="36">
        <v>0</v>
      </c>
      <c r="G33" s="36">
        <v>0</v>
      </c>
      <c r="H33" s="36">
        <v>0</v>
      </c>
    </row>
    <row r="34" spans="1:11" ht="27.75" customHeight="1" x14ac:dyDescent="0.2">
      <c r="A34" s="5" t="s">
        <v>14</v>
      </c>
      <c r="B34" s="18">
        <f t="shared" ref="B34:H34" si="8">SUM(B35:B46)</f>
        <v>19167313156.330002</v>
      </c>
      <c r="C34" s="18">
        <f t="shared" si="8"/>
        <v>1959891458.7499998</v>
      </c>
      <c r="D34" s="18">
        <f t="shared" si="8"/>
        <v>1120307866.72</v>
      </c>
      <c r="E34" s="18">
        <f t="shared" si="8"/>
        <v>-583918795.13</v>
      </c>
      <c r="F34" s="18">
        <f t="shared" si="8"/>
        <v>19422977953.23</v>
      </c>
      <c r="G34" s="18">
        <f t="shared" si="8"/>
        <v>1949789422.9799998</v>
      </c>
      <c r="H34" s="18">
        <f t="shared" si="8"/>
        <v>6260943.6699999999</v>
      </c>
      <c r="K34" s="13"/>
    </row>
    <row r="35" spans="1:11" ht="27.75" customHeight="1" x14ac:dyDescent="0.2">
      <c r="A35" s="38" t="s">
        <v>37</v>
      </c>
      <c r="B35" s="37">
        <v>151537115.94999999</v>
      </c>
      <c r="C35" s="37">
        <v>-91668933.099999994</v>
      </c>
      <c r="D35" s="36">
        <v>0</v>
      </c>
      <c r="E35" s="37">
        <v>-0.56000000000000005</v>
      </c>
      <c r="F35" s="37">
        <f t="shared" ref="F35:F46" si="9">+B35+C35-D35+E35</f>
        <v>59868182.289999992</v>
      </c>
      <c r="G35" s="37">
        <v>22960790.710000001</v>
      </c>
      <c r="H35" s="37">
        <v>328471.61</v>
      </c>
      <c r="K35" s="26"/>
    </row>
    <row r="36" spans="1:11" ht="27.75" customHeight="1" x14ac:dyDescent="0.2">
      <c r="A36" s="38" t="s">
        <v>31</v>
      </c>
      <c r="B36" s="37">
        <v>585316887.91999996</v>
      </c>
      <c r="C36" s="37">
        <v>1276781.1000000001</v>
      </c>
      <c r="D36" s="36">
        <v>586593669.01999998</v>
      </c>
      <c r="E36" s="37">
        <v>0</v>
      </c>
      <c r="F36" s="37">
        <f t="shared" si="9"/>
        <v>0</v>
      </c>
      <c r="G36" s="37">
        <v>20562464.98</v>
      </c>
      <c r="H36" s="37">
        <v>0</v>
      </c>
    </row>
    <row r="37" spans="1:11" ht="27.75" customHeight="1" x14ac:dyDescent="0.2">
      <c r="A37" s="38" t="s">
        <v>35</v>
      </c>
      <c r="B37" s="37">
        <v>2478274159.23</v>
      </c>
      <c r="C37" s="37">
        <v>-9417748.9600000009</v>
      </c>
      <c r="D37" s="36">
        <v>0</v>
      </c>
      <c r="E37" s="37">
        <v>-0.37</v>
      </c>
      <c r="F37" s="37">
        <f t="shared" si="9"/>
        <v>2468856409.9000001</v>
      </c>
      <c r="G37" s="37">
        <v>233981056.44999999</v>
      </c>
      <c r="H37" s="37">
        <v>628237.39</v>
      </c>
      <c r="K37" s="26"/>
    </row>
    <row r="38" spans="1:11" ht="27.75" customHeight="1" x14ac:dyDescent="0.2">
      <c r="A38" s="38" t="s">
        <v>32</v>
      </c>
      <c r="B38" s="37">
        <v>2475750123.5599999</v>
      </c>
      <c r="C38" s="37">
        <v>-9408157.3100000005</v>
      </c>
      <c r="D38" s="36">
        <v>0</v>
      </c>
      <c r="E38" s="37">
        <v>-0.46</v>
      </c>
      <c r="F38" s="37">
        <f t="shared" si="9"/>
        <v>2466341965.79</v>
      </c>
      <c r="G38" s="37">
        <v>235000037.56</v>
      </c>
      <c r="H38" s="37">
        <v>628175.02</v>
      </c>
    </row>
    <row r="39" spans="1:11" ht="27.75" customHeight="1" x14ac:dyDescent="0.2">
      <c r="A39" s="38" t="s">
        <v>34</v>
      </c>
      <c r="B39" s="37">
        <v>987363403</v>
      </c>
      <c r="C39" s="37">
        <v>-3752103.3</v>
      </c>
      <c r="D39" s="36">
        <v>0</v>
      </c>
      <c r="E39" s="37">
        <v>-0.78</v>
      </c>
      <c r="F39" s="37">
        <f t="shared" si="9"/>
        <v>983611298.92000008</v>
      </c>
      <c r="G39" s="37">
        <v>93921834.999999985</v>
      </c>
      <c r="H39" s="37">
        <v>563284.06000000006</v>
      </c>
    </row>
    <row r="40" spans="1:11" ht="27.75" customHeight="1" x14ac:dyDescent="0.2">
      <c r="A40" s="38" t="s">
        <v>28</v>
      </c>
      <c r="B40" s="37">
        <v>479940921.36000001</v>
      </c>
      <c r="C40" s="37">
        <v>-1823834.99</v>
      </c>
      <c r="D40" s="36">
        <v>0</v>
      </c>
      <c r="E40" s="37">
        <v>-0.13</v>
      </c>
      <c r="F40" s="37">
        <f t="shared" si="9"/>
        <v>478117086.24000001</v>
      </c>
      <c r="G40" s="37">
        <v>45653841.240000002</v>
      </c>
      <c r="H40" s="37">
        <v>531016.18999999994</v>
      </c>
    </row>
    <row r="41" spans="1:11" ht="27.75" customHeight="1" x14ac:dyDescent="0.2">
      <c r="A41" s="38" t="s">
        <v>36</v>
      </c>
      <c r="B41" s="37">
        <v>990657593.79999995</v>
      </c>
      <c r="C41" s="37">
        <v>-3764621.65</v>
      </c>
      <c r="D41" s="36">
        <v>0</v>
      </c>
      <c r="E41" s="37">
        <v>-0.49</v>
      </c>
      <c r="F41" s="37">
        <f t="shared" si="9"/>
        <v>986892971.65999997</v>
      </c>
      <c r="G41" s="37">
        <v>93832715.5</v>
      </c>
      <c r="H41" s="37">
        <v>563423.26</v>
      </c>
    </row>
    <row r="42" spans="1:11" ht="27.75" customHeight="1" x14ac:dyDescent="0.2">
      <c r="A42" s="38" t="s">
        <v>41</v>
      </c>
      <c r="B42" s="37">
        <v>0</v>
      </c>
      <c r="C42" s="37">
        <v>585316888.17999995</v>
      </c>
      <c r="D42" s="36">
        <v>0</v>
      </c>
      <c r="E42" s="37">
        <v>-2224276.71</v>
      </c>
      <c r="F42" s="37">
        <f t="shared" si="9"/>
        <v>583092611.46999991</v>
      </c>
      <c r="G42" s="37">
        <v>34955610.840000004</v>
      </c>
      <c r="H42" s="37">
        <v>669350.69999999995</v>
      </c>
    </row>
    <row r="43" spans="1:11" ht="27.75" customHeight="1" x14ac:dyDescent="0.2">
      <c r="A43" s="38" t="s">
        <v>42</v>
      </c>
      <c r="B43" s="37">
        <v>0</v>
      </c>
      <c r="C43" s="37">
        <v>532573518.19</v>
      </c>
      <c r="D43" s="36">
        <v>0</v>
      </c>
      <c r="E43" s="37">
        <v>-1987174.94</v>
      </c>
      <c r="F43" s="37">
        <f t="shared" si="9"/>
        <v>530586343.25</v>
      </c>
      <c r="G43" s="37">
        <v>31804989.66</v>
      </c>
      <c r="H43" s="37">
        <v>669509.30000000005</v>
      </c>
    </row>
    <row r="44" spans="1:11" ht="27.75" customHeight="1" x14ac:dyDescent="0.2">
      <c r="A44" s="38" t="s">
        <v>33</v>
      </c>
      <c r="B44" s="37">
        <v>10485899435.83</v>
      </c>
      <c r="C44" s="37">
        <v>-39847604.590000004</v>
      </c>
      <c r="D44" s="36">
        <v>0</v>
      </c>
      <c r="E44" s="37">
        <v>-29701.1</v>
      </c>
      <c r="F44" s="37">
        <f t="shared" si="9"/>
        <v>10446022130.139999</v>
      </c>
      <c r="G44" s="37">
        <v>1000651665.2</v>
      </c>
      <c r="H44" s="37">
        <v>719469.01</v>
      </c>
    </row>
    <row r="45" spans="1:11" ht="27.75" customHeight="1" x14ac:dyDescent="0.2">
      <c r="A45" s="38" t="s">
        <v>30</v>
      </c>
      <c r="B45" s="37">
        <v>532573515.68000001</v>
      </c>
      <c r="C45" s="37">
        <v>1140682.02</v>
      </c>
      <c r="D45" s="36">
        <v>533714197.69999999</v>
      </c>
      <c r="E45" s="37">
        <v>0</v>
      </c>
      <c r="F45" s="37">
        <f t="shared" si="9"/>
        <v>0</v>
      </c>
      <c r="G45" s="37">
        <v>18762017.559999999</v>
      </c>
      <c r="H45" s="37">
        <v>0</v>
      </c>
    </row>
    <row r="46" spans="1:11" ht="27.75" customHeight="1" x14ac:dyDescent="0.2">
      <c r="A46" s="38" t="s">
        <v>40</v>
      </c>
      <c r="B46" s="37">
        <v>0</v>
      </c>
      <c r="C46" s="37">
        <v>999266593.15999997</v>
      </c>
      <c r="D46" s="36">
        <v>0</v>
      </c>
      <c r="E46" s="37">
        <v>-579677639.59000003</v>
      </c>
      <c r="F46" s="37">
        <f t="shared" si="9"/>
        <v>419588953.56999993</v>
      </c>
      <c r="G46" s="37">
        <v>117702398.28</v>
      </c>
      <c r="H46" s="37">
        <v>960007.12999999977</v>
      </c>
    </row>
    <row r="47" spans="1:11" ht="27.75" customHeight="1" x14ac:dyDescent="0.2">
      <c r="A47" s="5" t="s">
        <v>12</v>
      </c>
      <c r="B47" s="18">
        <v>0</v>
      </c>
      <c r="C47" s="18">
        <f t="shared" ref="C47:H47" si="10">SUM(C48)</f>
        <v>0</v>
      </c>
      <c r="D47" s="18">
        <f t="shared" si="10"/>
        <v>0</v>
      </c>
      <c r="E47" s="20">
        <f t="shared" si="10"/>
        <v>0</v>
      </c>
      <c r="F47" s="20">
        <f t="shared" si="10"/>
        <v>0</v>
      </c>
      <c r="G47" s="20">
        <f t="shared" si="10"/>
        <v>0</v>
      </c>
      <c r="H47" s="20">
        <f t="shared" si="10"/>
        <v>0</v>
      </c>
    </row>
    <row r="48" spans="1:11" ht="27.75" customHeight="1" x14ac:dyDescent="0.2">
      <c r="A48" s="5"/>
      <c r="B48" s="18">
        <v>0</v>
      </c>
      <c r="C48" s="18">
        <v>0</v>
      </c>
      <c r="D48" s="18">
        <v>0</v>
      </c>
      <c r="E48" s="20">
        <v>0</v>
      </c>
      <c r="F48" s="21">
        <f>+B48+C48-D48+E48</f>
        <v>0</v>
      </c>
      <c r="G48" s="20">
        <v>0</v>
      </c>
      <c r="H48" s="20">
        <v>0</v>
      </c>
    </row>
    <row r="49" spans="1:15" ht="27.75" customHeight="1" x14ac:dyDescent="0.2">
      <c r="A49" s="5" t="s">
        <v>13</v>
      </c>
      <c r="B49" s="18">
        <v>0</v>
      </c>
      <c r="C49" s="18">
        <v>0</v>
      </c>
      <c r="D49" s="18">
        <v>0</v>
      </c>
      <c r="E49" s="20">
        <v>0</v>
      </c>
      <c r="F49" s="20">
        <f>+B49+C49-D49+E49</f>
        <v>0</v>
      </c>
      <c r="G49" s="20">
        <v>0</v>
      </c>
      <c r="H49" s="20">
        <v>0</v>
      </c>
    </row>
    <row r="50" spans="1:15" ht="27.75" customHeight="1" x14ac:dyDescent="0.2">
      <c r="A50" s="5" t="s">
        <v>15</v>
      </c>
      <c r="B50" s="24">
        <v>6058929626.1900005</v>
      </c>
      <c r="C50" s="24"/>
      <c r="D50" s="24"/>
      <c r="E50" s="25"/>
      <c r="F50" s="25">
        <v>6393156960.1700001</v>
      </c>
      <c r="G50" s="25"/>
      <c r="H50" s="25"/>
    </row>
    <row r="51" spans="1:15" ht="27.75" customHeight="1" x14ac:dyDescent="0.2">
      <c r="A51" s="5" t="s">
        <v>16</v>
      </c>
      <c r="B51" s="18">
        <f>SUM(B50,B6)</f>
        <v>27518536725</v>
      </c>
      <c r="C51" s="18">
        <v>0</v>
      </c>
      <c r="D51" s="18">
        <v>0</v>
      </c>
      <c r="E51" s="18">
        <f>SUM(E50,E6)</f>
        <v>-1793992.6799999475</v>
      </c>
      <c r="F51" s="18">
        <f>SUM(F50,F6)</f>
        <v>29359707009.550003</v>
      </c>
      <c r="G51" s="18">
        <v>0</v>
      </c>
      <c r="H51" s="18">
        <v>0</v>
      </c>
    </row>
    <row r="52" spans="1:15" ht="32.25" customHeight="1" x14ac:dyDescent="0.2">
      <c r="A52" s="5" t="s">
        <v>17</v>
      </c>
      <c r="B52" s="18">
        <v>0</v>
      </c>
      <c r="C52" s="18">
        <v>0</v>
      </c>
      <c r="D52" s="18">
        <v>0</v>
      </c>
      <c r="E52" s="20">
        <v>0</v>
      </c>
      <c r="F52" s="18">
        <v>0</v>
      </c>
      <c r="G52" s="18">
        <v>0</v>
      </c>
      <c r="H52" s="18">
        <v>0</v>
      </c>
    </row>
    <row r="53" spans="1:15" ht="43.5" customHeight="1" x14ac:dyDescent="0.2">
      <c r="A53" s="15" t="s">
        <v>18</v>
      </c>
      <c r="B53" s="22">
        <v>0</v>
      </c>
      <c r="C53" s="22">
        <v>0</v>
      </c>
      <c r="D53" s="22">
        <v>0</v>
      </c>
      <c r="E53" s="23">
        <v>0</v>
      </c>
      <c r="F53" s="22">
        <v>0</v>
      </c>
      <c r="G53" s="22">
        <v>0</v>
      </c>
      <c r="H53" s="22">
        <v>0</v>
      </c>
    </row>
    <row r="54" spans="1:15" ht="30" x14ac:dyDescent="0.2">
      <c r="A54" s="5" t="s">
        <v>19</v>
      </c>
      <c r="B54" s="8">
        <v>-0.43000000715255737</v>
      </c>
      <c r="C54" s="8">
        <f t="shared" ref="C54:H54" si="11">SUM(C55)</f>
        <v>0</v>
      </c>
      <c r="D54" s="8">
        <f t="shared" si="11"/>
        <v>0</v>
      </c>
      <c r="E54" s="9">
        <f t="shared" si="11"/>
        <v>0</v>
      </c>
      <c r="F54" s="8">
        <f t="shared" si="11"/>
        <v>-0.43000000715255737</v>
      </c>
      <c r="G54" s="8">
        <f t="shared" si="11"/>
        <v>0</v>
      </c>
      <c r="H54" s="8">
        <f t="shared" si="11"/>
        <v>0</v>
      </c>
    </row>
    <row r="55" spans="1:15" ht="27.75" customHeight="1" x14ac:dyDescent="0.2">
      <c r="A55" s="10"/>
      <c r="B55" s="11">
        <v>-0.43000000715255737</v>
      </c>
      <c r="C55" s="11">
        <v>0</v>
      </c>
      <c r="D55" s="11">
        <v>0</v>
      </c>
      <c r="E55" s="39">
        <v>0</v>
      </c>
      <c r="F55" s="11">
        <f>+B55+C55-D55+E55</f>
        <v>-0.43000000715255737</v>
      </c>
      <c r="G55" s="11">
        <v>0</v>
      </c>
      <c r="H55" s="11">
        <v>0</v>
      </c>
    </row>
    <row r="56" spans="1:15" ht="20.100000000000001" customHeight="1" x14ac:dyDescent="0.2">
      <c r="A56" s="41"/>
      <c r="B56" s="41"/>
      <c r="C56" s="41"/>
      <c r="D56" s="41"/>
      <c r="E56" s="41"/>
      <c r="F56" s="41"/>
      <c r="G56" s="41"/>
      <c r="H56" s="41"/>
    </row>
    <row r="57" spans="1:15" x14ac:dyDescent="0.2">
      <c r="A57" s="12"/>
    </row>
    <row r="58" spans="1:15" x14ac:dyDescent="0.2">
      <c r="A58" s="42" t="s">
        <v>21</v>
      </c>
      <c r="B58" s="42" t="s">
        <v>43</v>
      </c>
      <c r="C58" s="42" t="s">
        <v>44</v>
      </c>
      <c r="D58" s="42" t="s">
        <v>45</v>
      </c>
      <c r="E58" s="42" t="s">
        <v>22</v>
      </c>
      <c r="F58" s="42" t="s">
        <v>46</v>
      </c>
      <c r="I58" s="13"/>
      <c r="J58" s="1"/>
      <c r="L58" s="1"/>
      <c r="N58" s="27"/>
      <c r="O58" s="1"/>
    </row>
    <row r="59" spans="1:15" x14ac:dyDescent="0.2">
      <c r="A59" s="43"/>
      <c r="B59" s="43"/>
      <c r="C59" s="43"/>
      <c r="D59" s="43"/>
      <c r="E59" s="43"/>
      <c r="F59" s="43"/>
      <c r="I59" s="13"/>
      <c r="J59" s="1"/>
      <c r="L59" s="1"/>
      <c r="N59" s="27"/>
      <c r="O59" s="1"/>
    </row>
    <row r="60" spans="1:15" x14ac:dyDescent="0.2">
      <c r="A60" s="44"/>
      <c r="B60" s="44"/>
      <c r="C60" s="44"/>
      <c r="D60" s="44"/>
      <c r="E60" s="44"/>
      <c r="F60" s="44"/>
      <c r="I60" s="13"/>
      <c r="J60" s="1"/>
      <c r="L60" s="1"/>
      <c r="N60" s="27"/>
      <c r="O60" s="1"/>
    </row>
    <row r="61" spans="1:15" ht="30" x14ac:dyDescent="0.2">
      <c r="A61" s="29" t="s">
        <v>23</v>
      </c>
      <c r="B61" s="30"/>
      <c r="C61" s="30"/>
      <c r="D61" s="30"/>
      <c r="E61" s="30"/>
      <c r="F61" s="31"/>
      <c r="I61" s="13"/>
      <c r="J61" s="1"/>
      <c r="L61" s="1"/>
      <c r="N61" s="27"/>
      <c r="O61" s="1"/>
    </row>
    <row r="62" spans="1:15" ht="24.95" customHeight="1" x14ac:dyDescent="0.2">
      <c r="A62" s="34" t="s">
        <v>20</v>
      </c>
      <c r="B62" s="32">
        <v>600000000</v>
      </c>
      <c r="C62" s="32" t="s">
        <v>24</v>
      </c>
      <c r="D62" s="32" t="s">
        <v>47</v>
      </c>
      <c r="E62" s="32" t="s">
        <v>25</v>
      </c>
      <c r="F62" s="33">
        <v>7.8899999999999998E-2</v>
      </c>
      <c r="I62" s="13"/>
      <c r="J62" s="1"/>
      <c r="L62" s="1"/>
      <c r="N62" s="27"/>
      <c r="O62" s="1"/>
    </row>
    <row r="63" spans="1:15" ht="24.95" customHeight="1" x14ac:dyDescent="0.2">
      <c r="A63" s="34" t="s">
        <v>29</v>
      </c>
      <c r="B63" s="32">
        <v>550000000</v>
      </c>
      <c r="C63" s="32" t="s">
        <v>24</v>
      </c>
      <c r="D63" s="32" t="s">
        <v>49</v>
      </c>
      <c r="E63" s="32" t="s">
        <v>25</v>
      </c>
      <c r="F63" s="33">
        <v>8.1500000000000003E-2</v>
      </c>
      <c r="I63" s="13"/>
      <c r="J63" s="1"/>
      <c r="L63" s="1"/>
      <c r="N63" s="27"/>
      <c r="O63" s="1"/>
    </row>
    <row r="64" spans="1:15" ht="24.95" customHeight="1" x14ac:dyDescent="0.2">
      <c r="A64" s="34" t="s">
        <v>29</v>
      </c>
      <c r="B64" s="32">
        <v>700000000</v>
      </c>
      <c r="C64" s="32" t="s">
        <v>24</v>
      </c>
      <c r="D64" s="32" t="s">
        <v>50</v>
      </c>
      <c r="E64" s="32" t="s">
        <v>25</v>
      </c>
      <c r="F64" s="33">
        <v>7.7799999999999994E-2</v>
      </c>
    </row>
    <row r="65" spans="1:6" ht="24.95" customHeight="1" x14ac:dyDescent="0.2">
      <c r="A65" s="34" t="s">
        <v>53</v>
      </c>
      <c r="B65" s="32">
        <v>700000000</v>
      </c>
      <c r="C65" s="32" t="s">
        <v>24</v>
      </c>
      <c r="D65" s="32" t="s">
        <v>51</v>
      </c>
      <c r="E65" s="32" t="s">
        <v>25</v>
      </c>
      <c r="F65" s="33">
        <v>7.6899999999999996E-2</v>
      </c>
    </row>
    <row r="66" spans="1:6" ht="24.95" customHeight="1" x14ac:dyDescent="0.2">
      <c r="A66" s="34" t="s">
        <v>53</v>
      </c>
      <c r="B66" s="32">
        <v>600000000</v>
      </c>
      <c r="C66" s="32" t="s">
        <v>24</v>
      </c>
      <c r="D66" s="32" t="s">
        <v>52</v>
      </c>
      <c r="E66" s="32" t="s">
        <v>25</v>
      </c>
      <c r="F66" s="33">
        <v>7.7899999999999997E-2</v>
      </c>
    </row>
    <row r="75" spans="1:6" ht="12.75" customHeight="1" x14ac:dyDescent="0.2"/>
  </sheetData>
  <mergeCells count="11">
    <mergeCell ref="A56:H56"/>
    <mergeCell ref="A58:A60"/>
    <mergeCell ref="A1:H1"/>
    <mergeCell ref="A2:H2"/>
    <mergeCell ref="A3:H3"/>
    <mergeCell ref="A4:H4"/>
    <mergeCell ref="B58:B60"/>
    <mergeCell ref="C58:C60"/>
    <mergeCell ref="D58:D60"/>
    <mergeCell ref="E58:E60"/>
    <mergeCell ref="F58:F60"/>
  </mergeCells>
  <printOptions horizontalCentered="1" verticalCentered="1" gridLines="1"/>
  <pageMargins left="0.39370078740157483" right="0" top="0.39370078740157483" bottom="0.39370078740157483" header="0.51181102362204722" footer="0.51181102362204722"/>
  <pageSetup scale="4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2 (4to)</vt:lpstr>
      <vt:lpstr>'Formato 2 (4to)'!Área_de_impresión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GERARDOA</dc:creator>
  <cp:lastModifiedBy>Suelem Janeth González Rodríguez</cp:lastModifiedBy>
  <cp:lastPrinted>2026-01-30T17:47:07Z</cp:lastPrinted>
  <dcterms:created xsi:type="dcterms:W3CDTF">2017-03-23T20:14:18Z</dcterms:created>
  <dcterms:modified xsi:type="dcterms:W3CDTF">2026-01-30T17:48:01Z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F2_EADyOP_LDF.xlsx</vt:lpwstr>
  </property>
</Properties>
</file>